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БЮДЖЕТЫ\Бюджет на 2025-2027 годы\Районный бюджет\1.Решение о бюджете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Лист1!$A$1:$E$80</definedName>
  </definedNames>
  <calcPr calcId="152511"/>
</workbook>
</file>

<file path=xl/calcChain.xml><?xml version="1.0" encoding="utf-8"?>
<calcChain xmlns="http://schemas.openxmlformats.org/spreadsheetml/2006/main">
  <c r="D40" i="32" l="1"/>
  <c r="E74" i="32" l="1"/>
  <c r="D74" i="32"/>
  <c r="E40" i="32" l="1"/>
  <c r="D57" i="32" l="1"/>
  <c r="D37" i="32"/>
  <c r="D31" i="32"/>
  <c r="D29" i="32"/>
  <c r="D27" i="32"/>
  <c r="D21" i="32"/>
  <c r="D18" i="32"/>
  <c r="D13" i="32"/>
  <c r="D11" i="32"/>
  <c r="D9" i="32"/>
  <c r="D36" i="32" l="1"/>
  <c r="D8" i="32"/>
  <c r="D35" i="32"/>
  <c r="E57" i="32"/>
  <c r="D80" i="32" l="1"/>
  <c r="E21" i="32"/>
  <c r="E29" i="32"/>
  <c r="E13" i="32" l="1"/>
  <c r="E11" i="32" l="1"/>
  <c r="E18" i="32" l="1"/>
  <c r="E9" i="32"/>
  <c r="E27" i="32"/>
  <c r="E31" i="32"/>
  <c r="E37" i="32"/>
  <c r="E35" i="32" l="1"/>
  <c r="E8" i="32"/>
  <c r="E36" i="32"/>
  <c r="E80" i="32" l="1"/>
</calcChain>
</file>

<file path=xl/sharedStrings.xml><?xml version="1.0" encoding="utf-8"?>
<sst xmlns="http://schemas.openxmlformats.org/spreadsheetml/2006/main" count="155" uniqueCount="154">
  <si>
    <t>Плата за негативное воздействие на окружающую среду</t>
  </si>
  <si>
    <t xml:space="preserve">Налог на доходы физических лиц  </t>
  </si>
  <si>
    <t>1 00 00000 00 0000 000</t>
  </si>
  <si>
    <t>1 01 00000 00 0000 000</t>
  </si>
  <si>
    <t xml:space="preserve"> 1 05 00000 00 0000 000</t>
  </si>
  <si>
    <t>1 05 02000 02 0000 110</t>
  </si>
  <si>
    <t>1 08 00000 00 0000 000</t>
  </si>
  <si>
    <t>1 11 00000 00 0000 000</t>
  </si>
  <si>
    <t>1 12 00000 00 0000 000</t>
  </si>
  <si>
    <t>1 12 01000 01 0000 120</t>
  </si>
  <si>
    <t>1 14 00000 00 0000 000</t>
  </si>
  <si>
    <t>1 16 00000 00 0000 000</t>
  </si>
  <si>
    <t>2 00 00000 00 0000 000</t>
  </si>
  <si>
    <t>Иные межбюджетные трансферты</t>
  </si>
  <si>
    <t>ИТОГО :</t>
  </si>
  <si>
    <t>1 13 00000 00 0000 000</t>
  </si>
  <si>
    <t>1 07 00000 00 0000 000</t>
  </si>
  <si>
    <t>1 01 02000 01 0000 110</t>
  </si>
  <si>
    <t>1 07 01000 01 0000 110</t>
  </si>
  <si>
    <t>Налог на добычу полезных ископаемых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</si>
  <si>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</si>
  <si>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</si>
  <si>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Прочие субсидии бюджетам муниципальных районов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</si>
  <si>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</si>
  <si>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государственную регистрацию актов гражданского состояния</t>
  </si>
  <si>
    <t>Субвенци бюджетам муниципальных районов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</si>
  <si>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</si>
  <si>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</si>
  <si>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Прочие субвенции бюджетам муниципальных районов</t>
  </si>
  <si>
    <t>2 02 00000 00 0000 000</t>
  </si>
  <si>
    <t>ПРОЧИЕ БЕЗВОЗМЕЗДНЫЕ ПОСТУПЛЕНИЯ</t>
  </si>
  <si>
    <t>Субвенции бюджетам муниципальных районов на содержание ребёнка в семье опекуна и приёмной семье, а также вознаграждение, причитающееся приёмному родителю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</si>
  <si>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</si>
  <si>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1 03 00000 00 0000 000</t>
  </si>
  <si>
    <t>1 03 02000 01 0000 110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</si>
  <si>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</si>
  <si>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1 05 01000 00 0000 110</t>
  </si>
  <si>
    <t>1 05 04000 02 0000 110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</si>
  <si>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</si>
  <si>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</si>
  <si>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</si>
  <si>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</si>
  <si>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2 07 00000 00 0000 000</t>
  </si>
  <si>
    <t>Единый сельскохозяйственный налог</t>
  </si>
  <si>
    <t>Субвенции бюджетам муниципальных районов на предоствавление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</si>
  <si>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осуществление ежемесячной денежной выплаты, назначаемой в случае рождения третьего ребёнка или последующих детей до достижения ребёнком возраста трёх лет</t>
  </si>
  <si>
    <t>2 02 35118 05 0000 151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</si>
  <si>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</si>
  <si>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</si>
  <si>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</si>
  <si>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</si>
  <si>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</si>
  <si>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</si>
  <si>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</si>
  <si>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 xml:space="preserve">Налог, взимаемый в связи с применением упрощённой системы налогообложения </t>
  </si>
  <si>
    <t>Единный налог на вменённый доход для отдельных видов деятельности</t>
  </si>
  <si>
    <t>1 05 03000 01 0000 110</t>
  </si>
  <si>
    <t xml:space="preserve">Налог, взимаемый в связи с применением патентной системы налогообложения
</t>
  </si>
  <si>
    <t>Налоги, сборы и регулярные платежи за пользование природными ресурсами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</si>
  <si>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</si>
  <si>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</si>
  <si>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</si>
  <si>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</si>
  <si>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</si>
  <si>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</si>
  <si>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</si>
  <si>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</si>
  <si>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</si>
  <si>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</si>
  <si>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</si>
  <si>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 xml:space="preserve"> 1 13 01000 00 0000 130</t>
  </si>
  <si>
    <t xml:space="preserve">Доходы от оказания платных услуг (работ) </t>
  </si>
  <si>
    <t xml:space="preserve">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</si>
  <si>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</si>
  <si>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</si>
  <si>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</si>
  <si>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</si>
  <si>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</si>
  <si>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</si>
  <si>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</si>
  <si>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2 02 20000 00 0000 150</t>
  </si>
  <si>
    <t>2 02 29999 05 0000 150</t>
  </si>
  <si>
    <t>2 02 30000 00 0000 150</t>
  </si>
  <si>
    <t>2 02 30013 05 0000 150</t>
  </si>
  <si>
    <t>2 02 30022 05 0000 150</t>
  </si>
  <si>
    <t>2 02 30024 05 0000 150</t>
  </si>
  <si>
    <t>2 02 30027 05 0000 150</t>
  </si>
  <si>
    <t>2 02 30029 05 0000 150</t>
  </si>
  <si>
    <t>2 02 35082 05 0000 150</t>
  </si>
  <si>
    <t>2 02 35084 05 0000 150</t>
  </si>
  <si>
    <t>2 02 35120 05 0000 150</t>
  </si>
  <si>
    <t>2 02 35137 05 0000 150</t>
  </si>
  <si>
    <t>2 02 35220 05 0000 150</t>
  </si>
  <si>
    <t>2 02 35250 05 0000 150</t>
  </si>
  <si>
    <t>2 02 35280 05 0000 150</t>
  </si>
  <si>
    <t>2 02 35380 05 0000 150</t>
  </si>
  <si>
    <t>2 02 35930 05 0000 150</t>
  </si>
  <si>
    <t>2 02 39999 05 0000 150</t>
  </si>
  <si>
    <t>2 02 40000 00 0000 150</t>
  </si>
  <si>
    <t>2 02 40014 05 0000 150</t>
  </si>
  <si>
    <t xml:space="preserve"> 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</si>
  <si>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</si>
  <si>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</si>
  <si>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</si>
  <si>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1 11 09045 00 0000 120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</si>
  <si>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</si>
  <si>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</si>
  <si>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Приложение 3</t>
  </si>
  <si>
    <t>Субсидии бюджетам муниципальных районов на реализацию программ формирования современной городской среды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</si>
  <si>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</si>
  <si>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</si>
  <si>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2 02 15009 05 0000 150</t>
  </si>
  <si>
    <t>Дотации бюджетам муниципальных районов на частичную компенсацию дополнительных расходов на повышение оплаты труда работиков бюджетной сферы и иные цели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</si>
  <si>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</si>
  <si>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</si>
  <si>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</si>
  <si>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муниципальных районов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</si>
  <si>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</si>
  <si>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</si>
  <si>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</si>
  <si>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</si>
  <si>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</si>
  <si>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2 02 25187 05 0000 150</t>
  </si>
  <si>
    <t xml:space="preserve">Субсидии бюджетам муниципальных районов на 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
</t>
  </si>
  <si>
    <t>2 02 25511 05 0000 150</t>
  </si>
  <si>
    <t>Субсидии бюджетам муниципальных районов на проведение комплексных кадастровых работ</t>
  </si>
  <si>
    <t>2 02 20041 05 0000 150</t>
  </si>
  <si>
    <t>2 02 25169 05 0000 150</t>
  </si>
  <si>
    <t>2 02 25210 05 0000 150</t>
  </si>
  <si>
    <t>2 02 25228 05 0000 150</t>
  </si>
  <si>
    <t>2 02 25255 05 0000 150</t>
  </si>
  <si>
    <t>2 02 25497 05 0000 150</t>
  </si>
  <si>
    <t>2 02 25555 05 0000 150</t>
  </si>
  <si>
    <t>2 02 27112 05 0000 150</t>
  </si>
  <si>
    <t>2 02 49999 05 0000 150</t>
  </si>
  <si>
    <t>Прочие межбюджетные трансферты, передаваемые бюджетам муниципальных районов</t>
  </si>
  <si>
    <t>2 02 20079 05 0000 150</t>
  </si>
  <si>
    <t>Субсидии бюджетам муниципальных районов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</si>
  <si>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2 02 45303 05 0000 150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</si>
  <si>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</si>
  <si>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2 02 25519 05 0000 150</t>
  </si>
  <si>
    <t>Субсидии бюджетам муниципальных районов на поддержку отрасли культуры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</si>
  <si>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</si>
  <si>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районов на выполнение передаваемых полномочий субъектов Российской Федерации</t>
  </si>
  <si>
    <t>2 02 45179 05 0000 150</t>
  </si>
  <si>
    <t>Межбюджетные трансферты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</si>
  <si>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</si>
  <si>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2026 год</t>
  </si>
  <si>
    <t>к Решению Собрания депутатов Катав-Ивановского муниципального района «О районном бюджете на 2025 год и на плановый период 2026 и 2027 годов»</t>
  </si>
  <si>
    <t>Доходы районного бюджета на плановый период 2026 и 2027 годов</t>
  </si>
  <si>
    <t>2027 год</t>
  </si>
  <si>
    <t>2 02 20077 05 0000 150</t>
  </si>
  <si>
    <t>рублей</t>
  </si>
  <si>
    <t xml:space="preserve">от "        " декабря   2024 г.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</si>
</sst>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wrapText="1"/>
    </xf>
    <xf numFmtId="0" fontId="4" fillId="2" borderId="0" xfId="0" applyFont="1" applyFill="1"/>
    <xf numFmtId="3" fontId="7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/>
    <xf numFmtId="0" fontId="2" fillId="2" borderId="0" xfId="0" applyFont="1" applyFill="1"/>
    <xf numFmtId="0" fontId="3" fillId="2" borderId="0" xfId="0" applyFont="1" applyFill="1" applyAlignment="1">
      <alignment horizontal="left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right"/>
    </xf>
    <xf numFmtId="3" fontId="8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/>
    <xf numFmtId="164" fontId="4" fillId="2" borderId="0" xfId="0" applyNumberFormat="1" applyFont="1" applyFill="1"/>
    <xf numFmtId="0" fontId="8" fillId="2" borderId="1" xfId="0" applyFont="1" applyFill="1" applyBorder="1" applyAlignment="1">
      <alignment horizontal="center" vertical="center" wrapText="1"/>
    </xf>
    <xf numFmtId="0" fontId="11" fillId="2" borderId="0" xfId="0" applyFont="1" applyFill="1"/>
    <xf numFmtId="0" fontId="11" fillId="2" borderId="0" xfId="0" applyFont="1" applyFill="1" applyAlignment="1">
      <alignment wrapText="1"/>
    </xf>
    <xf numFmtId="0" fontId="0" fillId="2" borderId="0" xfId="0" applyFill="1"/>
    <xf numFmtId="0" fontId="0" fillId="2" borderId="0" xfId="0" applyFill="1" applyAlignment="1">
      <alignment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Alignment="1">
      <alignment horizontal="right"/>
    </xf>
    <xf numFmtId="49" fontId="3" fillId="2" borderId="4" xfId="0" applyNumberFormat="1" applyFont="1" applyFill="1" applyBorder="1" applyAlignment="1" applyProtection="1">
      <alignment horizontal="center" vertical="center" wrapText="1"/>
    </xf>
    <xf numFmtId="4" fontId="9" fillId="2" borderId="1" xfId="0" applyNumberFormat="1" applyFont="1" applyFill="1" applyBorder="1" applyAlignment="1">
      <alignment vertical="center"/>
    </xf>
    <xf numFmtId="4" fontId="7" fillId="2" borderId="1" xfId="0" applyNumberFormat="1" applyFont="1" applyFill="1" applyBorder="1" applyAlignment="1">
      <alignment vertical="center"/>
    </xf>
    <xf numFmtId="4" fontId="8" fillId="2" borderId="1" xfId="0" applyNumberFormat="1" applyFont="1" applyFill="1" applyBorder="1" applyAlignment="1">
      <alignment vertical="center"/>
    </xf>
    <xf numFmtId="4" fontId="7" fillId="2" borderId="1" xfId="0" applyNumberFormat="1" applyFont="1" applyFill="1" applyBorder="1" applyAlignment="1"/>
    <xf numFmtId="4" fontId="8" fillId="2" borderId="0" xfId="0" applyNumberFormat="1" applyFont="1" applyFill="1" applyBorder="1" applyAlignment="1">
      <alignment vertical="center"/>
    </xf>
    <xf numFmtId="4" fontId="10" fillId="2" borderId="1" xfId="0" applyNumberFormat="1" applyFont="1" applyFill="1" applyBorder="1" applyAlignment="1">
      <alignment vertical="center"/>
    </xf>
    <xf numFmtId="4" fontId="4" fillId="2" borderId="1" xfId="0" applyNumberFormat="1" applyFont="1" applyFill="1" applyBorder="1"/>
    <xf numFmtId="4" fontId="5" fillId="2" borderId="1" xfId="0" applyNumberFormat="1" applyFont="1" applyFill="1" applyBorder="1"/>
    <xf numFmtId="164" fontId="8" fillId="2" borderId="1" xfId="0" applyNumberFormat="1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top" wrapText="1"/>
    </xf>
    <xf numFmtId="3" fontId="7" fillId="2" borderId="1" xfId="0" applyNumberFormat="1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left" vertical="top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3" fontId="9" fillId="2" borderId="1" xfId="0" applyNumberFormat="1" applyFont="1" applyFill="1" applyBorder="1" applyAlignment="1">
      <alignment horizontal="left" vertical="center" wrapText="1"/>
    </xf>
    <xf numFmtId="164" fontId="9" fillId="2" borderId="1" xfId="0" applyNumberFormat="1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left" vertical="top" wrapText="1"/>
    </xf>
    <xf numFmtId="49" fontId="3" fillId="2" borderId="5" xfId="0" applyNumberFormat="1" applyFont="1" applyFill="1" applyBorder="1" applyAlignment="1" applyProtection="1">
      <alignment horizontal="left" vertical="center" wrapText="1"/>
    </xf>
    <xf numFmtId="49" fontId="3" fillId="2" borderId="3" xfId="0" applyNumberFormat="1" applyFont="1" applyFill="1" applyBorder="1" applyAlignment="1" applyProtection="1">
      <alignment horizontal="left" vertical="center" wrapText="1"/>
    </xf>
    <xf numFmtId="164" fontId="8" fillId="2" borderId="2" xfId="0" applyNumberFormat="1" applyFont="1" applyFill="1" applyBorder="1" applyAlignment="1">
      <alignment horizontal="left" vertical="top" wrapText="1"/>
    </xf>
    <xf numFmtId="164" fontId="8" fillId="2" borderId="3" xfId="0" applyNumberFormat="1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justify" vertical="top" wrapText="1"/>
    </xf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right" wrapText="1"/>
    </xf>
    <xf numFmtId="0" fontId="4" fillId="2" borderId="1" xfId="0" applyFont="1" applyFill="1" applyBorder="1" applyAlignment="1">
      <alignment horizontal="center" wrapText="1"/>
    </xf>
    <xf numFmtId="164" fontId="7" fillId="2" borderId="1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0"/>
  <sheetViews>
    <sheetView tabSelected="1" view="pageBreakPreview" zoomScaleNormal="100" zoomScaleSheetLayoutView="100" workbookViewId="0">
      <selection activeCell="A4" sqref="A4:E5"/>
    </sheetView>
  </sheetViews>
  <sheetFormatPr defaultColWidth="9.140625" defaultRowHeight="16.5" x14ac:dyDescent="0.25"/>
  <cols>
    <col min="1" max="1" width="27.85546875" style="1" customWidth="1"/>
    <col min="2" max="2" width="77" style="2" customWidth="1"/>
    <col min="3" max="3" width="22.42578125" style="2" customWidth="1"/>
    <col min="4" max="5" width="19.140625" style="1" customWidth="1"/>
    <col min="6" max="16384" width="9.140625" style="1"/>
  </cols>
  <sheetData>
    <row r="1" spans="1:5" s="6" customFormat="1" x14ac:dyDescent="0.25">
      <c r="B1" s="8"/>
      <c r="C1" s="55" t="s">
        <v>107</v>
      </c>
      <c r="D1" s="55"/>
      <c r="E1" s="55"/>
    </row>
    <row r="2" spans="1:5" s="16" customFormat="1" ht="51.75" customHeight="1" x14ac:dyDescent="0.2">
      <c r="B2" s="17"/>
      <c r="C2" s="53" t="s">
        <v>148</v>
      </c>
      <c r="D2" s="53"/>
      <c r="E2" s="53"/>
    </row>
    <row r="3" spans="1:5" s="18" customFormat="1" ht="18" customHeight="1" x14ac:dyDescent="0.25">
      <c r="B3" s="19"/>
      <c r="C3" s="54" t="s">
        <v>153</v>
      </c>
      <c r="D3" s="54"/>
      <c r="E3" s="54"/>
    </row>
    <row r="4" spans="1:5" s="6" customFormat="1" ht="15.75" customHeight="1" x14ac:dyDescent="0.25">
      <c r="A4" s="32" t="s">
        <v>149</v>
      </c>
      <c r="B4" s="32"/>
      <c r="C4" s="32"/>
      <c r="D4" s="32"/>
      <c r="E4" s="32"/>
    </row>
    <row r="5" spans="1:5" s="6" customFormat="1" ht="14.25" customHeight="1" x14ac:dyDescent="0.25">
      <c r="A5" s="32"/>
      <c r="B5" s="32"/>
      <c r="C5" s="32"/>
      <c r="D5" s="32"/>
      <c r="E5" s="32"/>
    </row>
    <row r="6" spans="1:5" s="6" customFormat="1" ht="18.75" customHeight="1" x14ac:dyDescent="0.25">
      <c r="A6" s="7"/>
      <c r="B6" s="8"/>
      <c r="C6" s="8"/>
      <c r="D6" s="9"/>
      <c r="E6" s="21" t="s">
        <v>152</v>
      </c>
    </row>
    <row r="7" spans="1:5" s="11" customFormat="1" ht="45.75" customHeight="1" x14ac:dyDescent="0.2">
      <c r="A7" s="15" t="s">
        <v>47</v>
      </c>
      <c r="B7" s="33" t="s">
        <v>48</v>
      </c>
      <c r="C7" s="33"/>
      <c r="D7" s="10" t="s">
        <v>147</v>
      </c>
      <c r="E7" s="10" t="s">
        <v>150</v>
      </c>
    </row>
    <row r="8" spans="1:5" s="3" customFormat="1" ht="25.5" customHeight="1" x14ac:dyDescent="0.25">
      <c r="A8" s="4" t="s">
        <v>2</v>
      </c>
      <c r="B8" s="34" t="s">
        <v>49</v>
      </c>
      <c r="C8" s="34"/>
      <c r="D8" s="23">
        <f>SUM(D9,D13,D20,D21,D27,D29,D31,D34,D18,D11)</f>
        <v>549635072</v>
      </c>
      <c r="E8" s="23">
        <f>SUM(E9,E13,E20,E21,E27,E29,E31,E34,E18,E11)</f>
        <v>594659440</v>
      </c>
    </row>
    <row r="9" spans="1:5" s="3" customFormat="1" ht="24" customHeight="1" x14ac:dyDescent="0.25">
      <c r="A9" s="4" t="s">
        <v>3</v>
      </c>
      <c r="B9" s="35" t="s">
        <v>50</v>
      </c>
      <c r="C9" s="35"/>
      <c r="D9" s="24">
        <f>SUM(D10)</f>
        <v>451747111</v>
      </c>
      <c r="E9" s="24">
        <f>SUM(E10)</f>
        <v>491551448</v>
      </c>
    </row>
    <row r="10" spans="1:5" s="6" customFormat="1" ht="21.75" customHeight="1" x14ac:dyDescent="0.25">
      <c r="A10" s="10" t="s">
        <v>17</v>
      </c>
      <c r="B10" s="36" t="s">
        <v>1</v>
      </c>
      <c r="C10" s="36"/>
      <c r="D10" s="25">
        <v>451747111</v>
      </c>
      <c r="E10" s="25">
        <v>491551448</v>
      </c>
    </row>
    <row r="11" spans="1:5" s="3" customFormat="1" ht="22.5" customHeight="1" x14ac:dyDescent="0.25">
      <c r="A11" s="4" t="s">
        <v>33</v>
      </c>
      <c r="B11" s="35" t="s">
        <v>52</v>
      </c>
      <c r="C11" s="35"/>
      <c r="D11" s="24">
        <f>SUM(D12)</f>
        <v>6816080</v>
      </c>
      <c r="E11" s="24">
        <f>SUM(E12)</f>
        <v>7316080</v>
      </c>
    </row>
    <row r="12" spans="1:5" s="6" customFormat="1" ht="32.25" customHeight="1" x14ac:dyDescent="0.25">
      <c r="A12" s="10" t="s">
        <v>34</v>
      </c>
      <c r="B12" s="36" t="s">
        <v>51</v>
      </c>
      <c r="C12" s="36"/>
      <c r="D12" s="25">
        <v>6816080</v>
      </c>
      <c r="E12" s="25">
        <v>7316080</v>
      </c>
    </row>
    <row r="13" spans="1:5" s="3" customFormat="1" ht="20.25" customHeight="1" x14ac:dyDescent="0.25">
      <c r="A13" s="4" t="s">
        <v>4</v>
      </c>
      <c r="B13" s="35" t="s">
        <v>53</v>
      </c>
      <c r="C13" s="35"/>
      <c r="D13" s="24">
        <f>SUM(D14:D17)</f>
        <v>45452599</v>
      </c>
      <c r="E13" s="24">
        <f>SUM(E14:E17)</f>
        <v>49586967</v>
      </c>
    </row>
    <row r="14" spans="1:5" s="6" customFormat="1" ht="22.5" customHeight="1" x14ac:dyDescent="0.25">
      <c r="A14" s="10" t="s">
        <v>36</v>
      </c>
      <c r="B14" s="36" t="s">
        <v>54</v>
      </c>
      <c r="C14" s="36"/>
      <c r="D14" s="25">
        <v>41476716</v>
      </c>
      <c r="E14" s="25">
        <v>45249438</v>
      </c>
    </row>
    <row r="15" spans="1:5" s="6" customFormat="1" ht="24" customHeight="1" x14ac:dyDescent="0.25">
      <c r="A15" s="10" t="s">
        <v>5</v>
      </c>
      <c r="B15" s="36" t="s">
        <v>55</v>
      </c>
      <c r="C15" s="36"/>
      <c r="D15" s="25">
        <v>0</v>
      </c>
      <c r="E15" s="25">
        <v>0</v>
      </c>
    </row>
    <row r="16" spans="1:5" s="6" customFormat="1" ht="22.5" customHeight="1" x14ac:dyDescent="0.25">
      <c r="A16" s="10" t="s">
        <v>56</v>
      </c>
      <c r="B16" s="36" t="s">
        <v>43</v>
      </c>
      <c r="C16" s="36"/>
      <c r="D16" s="25">
        <v>0</v>
      </c>
      <c r="E16" s="25">
        <v>0</v>
      </c>
    </row>
    <row r="17" spans="1:5" s="6" customFormat="1" ht="22.5" customHeight="1" x14ac:dyDescent="0.25">
      <c r="A17" s="10" t="s">
        <v>37</v>
      </c>
      <c r="B17" s="37" t="s">
        <v>57</v>
      </c>
      <c r="C17" s="37"/>
      <c r="D17" s="25">
        <v>3975883</v>
      </c>
      <c r="E17" s="25">
        <v>4337529</v>
      </c>
    </row>
    <row r="18" spans="1:5" s="3" customFormat="1" ht="24" customHeight="1" x14ac:dyDescent="0.25">
      <c r="A18" s="4" t="s">
        <v>16</v>
      </c>
      <c r="B18" s="35" t="s">
        <v>58</v>
      </c>
      <c r="C18" s="35"/>
      <c r="D18" s="24">
        <f>SUM(D19)</f>
        <v>3487000</v>
      </c>
      <c r="E18" s="24">
        <f>SUM(E19)</f>
        <v>3634950</v>
      </c>
    </row>
    <row r="19" spans="1:5" s="6" customFormat="1" ht="23.25" customHeight="1" x14ac:dyDescent="0.25">
      <c r="A19" s="10" t="s">
        <v>18</v>
      </c>
      <c r="B19" s="36" t="s">
        <v>19</v>
      </c>
      <c r="C19" s="36"/>
      <c r="D19" s="25">
        <v>3487000</v>
      </c>
      <c r="E19" s="25">
        <v>3634950</v>
      </c>
    </row>
    <row r="20" spans="1:5" s="3" customFormat="1" ht="23.25" customHeight="1" x14ac:dyDescent="0.25">
      <c r="A20" s="4" t="s">
        <v>6</v>
      </c>
      <c r="B20" s="38" t="s">
        <v>59</v>
      </c>
      <c r="C20" s="38"/>
      <c r="D20" s="26">
        <v>8525600</v>
      </c>
      <c r="E20" s="26">
        <v>8943300</v>
      </c>
    </row>
    <row r="21" spans="1:5" s="3" customFormat="1" ht="32.25" customHeight="1" x14ac:dyDescent="0.25">
      <c r="A21" s="4" t="s">
        <v>7</v>
      </c>
      <c r="B21" s="35" t="s">
        <v>60</v>
      </c>
      <c r="C21" s="35"/>
      <c r="D21" s="24">
        <f>SUM(D22:D26)</f>
        <v>6345700</v>
      </c>
      <c r="E21" s="24">
        <f>SUM(E22:E26)</f>
        <v>6366700</v>
      </c>
    </row>
    <row r="22" spans="1:5" s="6" customFormat="1" ht="48.75" customHeight="1" x14ac:dyDescent="0.25">
      <c r="A22" s="10" t="s">
        <v>61</v>
      </c>
      <c r="B22" s="40" t="s">
        <v>62</v>
      </c>
      <c r="C22" s="40"/>
      <c r="D22" s="25">
        <v>4987000</v>
      </c>
      <c r="E22" s="25">
        <v>5013000</v>
      </c>
    </row>
    <row r="23" spans="1:5" s="6" customFormat="1" ht="37.5" customHeight="1" x14ac:dyDescent="0.25">
      <c r="A23" s="10" t="s">
        <v>117</v>
      </c>
      <c r="B23" s="41" t="s">
        <v>118</v>
      </c>
      <c r="C23" s="42"/>
      <c r="D23" s="25">
        <v>1700</v>
      </c>
      <c r="E23" s="25">
        <v>1700</v>
      </c>
    </row>
    <row r="24" spans="1:5" s="6" customFormat="1" ht="66.75" customHeight="1" x14ac:dyDescent="0.25">
      <c r="A24" s="10" t="s">
        <v>63</v>
      </c>
      <c r="B24" s="39" t="s">
        <v>64</v>
      </c>
      <c r="C24" s="39"/>
      <c r="D24" s="25">
        <v>32000</v>
      </c>
      <c r="E24" s="25">
        <v>32000</v>
      </c>
    </row>
    <row r="25" spans="1:5" s="6" customFormat="1" ht="31.5" customHeight="1" x14ac:dyDescent="0.25">
      <c r="A25" s="10" t="s">
        <v>65</v>
      </c>
      <c r="B25" s="39" t="s">
        <v>66</v>
      </c>
      <c r="C25" s="39"/>
      <c r="D25" s="25">
        <v>1300000</v>
      </c>
      <c r="E25" s="25">
        <v>1300000</v>
      </c>
    </row>
    <row r="26" spans="1:5" s="6" customFormat="1" ht="54.75" customHeight="1" x14ac:dyDescent="0.25">
      <c r="A26" s="10" t="s">
        <v>104</v>
      </c>
      <c r="B26" s="39" t="s">
        <v>105</v>
      </c>
      <c r="C26" s="39"/>
      <c r="D26" s="25">
        <v>25000</v>
      </c>
      <c r="E26" s="25">
        <v>20000</v>
      </c>
    </row>
    <row r="27" spans="1:5" s="3" customFormat="1" ht="21.75" customHeight="1" x14ac:dyDescent="0.25">
      <c r="A27" s="4" t="s">
        <v>8</v>
      </c>
      <c r="B27" s="38" t="s">
        <v>67</v>
      </c>
      <c r="C27" s="38"/>
      <c r="D27" s="24">
        <f>D28</f>
        <v>817882</v>
      </c>
      <c r="E27" s="24">
        <f>E28</f>
        <v>856895</v>
      </c>
    </row>
    <row r="28" spans="1:5" s="6" customFormat="1" ht="24" customHeight="1" x14ac:dyDescent="0.25">
      <c r="A28" s="10" t="s">
        <v>9</v>
      </c>
      <c r="B28" s="39" t="s">
        <v>0</v>
      </c>
      <c r="C28" s="39"/>
      <c r="D28" s="25">
        <v>817882</v>
      </c>
      <c r="E28" s="25">
        <v>856895</v>
      </c>
    </row>
    <row r="29" spans="1:5" s="3" customFormat="1" ht="23.25" customHeight="1" x14ac:dyDescent="0.25">
      <c r="A29" s="4" t="s">
        <v>15</v>
      </c>
      <c r="B29" s="38" t="s">
        <v>68</v>
      </c>
      <c r="C29" s="38"/>
      <c r="D29" s="24">
        <f>D30</f>
        <v>23884000</v>
      </c>
      <c r="E29" s="24">
        <f>E30</f>
        <v>23884000</v>
      </c>
    </row>
    <row r="30" spans="1:5" s="6" customFormat="1" ht="23.25" customHeight="1" x14ac:dyDescent="0.25">
      <c r="A30" s="10" t="s">
        <v>70</v>
      </c>
      <c r="B30" s="39" t="s">
        <v>71</v>
      </c>
      <c r="C30" s="39"/>
      <c r="D30" s="25">
        <v>23884000</v>
      </c>
      <c r="E30" s="25">
        <v>23884000</v>
      </c>
    </row>
    <row r="31" spans="1:5" s="3" customFormat="1" ht="21.75" customHeight="1" x14ac:dyDescent="0.25">
      <c r="A31" s="4" t="s">
        <v>10</v>
      </c>
      <c r="B31" s="38" t="s">
        <v>69</v>
      </c>
      <c r="C31" s="38"/>
      <c r="D31" s="24">
        <f>SUM(D32:D33)</f>
        <v>102000</v>
      </c>
      <c r="E31" s="24">
        <f>SUM(E32:E33)</f>
        <v>102000</v>
      </c>
    </row>
    <row r="32" spans="1:5" s="6" customFormat="1" ht="64.5" customHeight="1" x14ac:dyDescent="0.25">
      <c r="A32" s="10" t="s">
        <v>72</v>
      </c>
      <c r="B32" s="39" t="s">
        <v>73</v>
      </c>
      <c r="C32" s="39"/>
      <c r="D32" s="25">
        <v>102000</v>
      </c>
      <c r="E32" s="25">
        <v>102000</v>
      </c>
    </row>
    <row r="33" spans="1:5" s="6" customFormat="1" ht="31.5" customHeight="1" x14ac:dyDescent="0.25">
      <c r="A33" s="10" t="s">
        <v>21</v>
      </c>
      <c r="B33" s="39" t="s">
        <v>20</v>
      </c>
      <c r="C33" s="39"/>
      <c r="D33" s="25">
        <v>0</v>
      </c>
      <c r="E33" s="25">
        <v>0</v>
      </c>
    </row>
    <row r="34" spans="1:5" s="3" customFormat="1" ht="24" customHeight="1" x14ac:dyDescent="0.25">
      <c r="A34" s="4" t="s">
        <v>11</v>
      </c>
      <c r="B34" s="38" t="s">
        <v>74</v>
      </c>
      <c r="C34" s="38"/>
      <c r="D34" s="24">
        <v>2457100</v>
      </c>
      <c r="E34" s="24">
        <v>2417100</v>
      </c>
    </row>
    <row r="35" spans="1:5" s="3" customFormat="1" ht="25.5" customHeight="1" x14ac:dyDescent="0.25">
      <c r="A35" s="4" t="s">
        <v>12</v>
      </c>
      <c r="B35" s="38" t="s">
        <v>75</v>
      </c>
      <c r="C35" s="38"/>
      <c r="D35" s="24">
        <f>SUM(D37,D40,D57,D74,D79)</f>
        <v>1392345428.02</v>
      </c>
      <c r="E35" s="24">
        <f>SUM(E37,E40,E57,E74,E79)</f>
        <v>1178981248.8800001</v>
      </c>
    </row>
    <row r="36" spans="1:5" s="3" customFormat="1" ht="33.75" customHeight="1" x14ac:dyDescent="0.25">
      <c r="A36" s="12" t="s">
        <v>29</v>
      </c>
      <c r="B36" s="43" t="s">
        <v>76</v>
      </c>
      <c r="C36" s="43"/>
      <c r="D36" s="24">
        <f>SUM(D37,D40,D57,D74)</f>
        <v>1390665428.02</v>
      </c>
      <c r="E36" s="24">
        <f>SUM(E37,E40,E57,E74)</f>
        <v>1177301248.8800001</v>
      </c>
    </row>
    <row r="37" spans="1:5" s="3" customFormat="1" ht="24" customHeight="1" x14ac:dyDescent="0.25">
      <c r="A37" s="12" t="s">
        <v>77</v>
      </c>
      <c r="B37" s="43" t="s">
        <v>78</v>
      </c>
      <c r="C37" s="43"/>
      <c r="D37" s="24">
        <f>SUM(D38:D39)</f>
        <v>210268672</v>
      </c>
      <c r="E37" s="24">
        <f>SUM(E38:E39)</f>
        <v>215851493</v>
      </c>
    </row>
    <row r="38" spans="1:5" s="6" customFormat="1" ht="31.5" customHeight="1" x14ac:dyDescent="0.25">
      <c r="A38" s="10" t="s">
        <v>79</v>
      </c>
      <c r="B38" s="39" t="s">
        <v>119</v>
      </c>
      <c r="C38" s="39"/>
      <c r="D38" s="25">
        <v>154357371</v>
      </c>
      <c r="E38" s="25">
        <v>159940192</v>
      </c>
    </row>
    <row r="39" spans="1:5" s="6" customFormat="1" ht="33.75" customHeight="1" x14ac:dyDescent="0.25">
      <c r="A39" s="10" t="s">
        <v>111</v>
      </c>
      <c r="B39" s="39" t="s">
        <v>112</v>
      </c>
      <c r="C39" s="39"/>
      <c r="D39" s="25">
        <v>55911301</v>
      </c>
      <c r="E39" s="25">
        <v>55911301</v>
      </c>
    </row>
    <row r="40" spans="1:5" s="3" customFormat="1" ht="33.75" customHeight="1" x14ac:dyDescent="0.25">
      <c r="A40" s="12" t="s">
        <v>80</v>
      </c>
      <c r="B40" s="44" t="s">
        <v>109</v>
      </c>
      <c r="C40" s="44"/>
      <c r="D40" s="24">
        <f>SUM(D41:D56)</f>
        <v>467721555.06999999</v>
      </c>
      <c r="E40" s="24">
        <f>SUM(E41:E56)</f>
        <v>241446822.56</v>
      </c>
    </row>
    <row r="41" spans="1:5" s="13" customFormat="1" ht="47.25" customHeight="1" x14ac:dyDescent="0.25">
      <c r="A41" s="20" t="s">
        <v>126</v>
      </c>
      <c r="B41" s="46" t="s">
        <v>101</v>
      </c>
      <c r="C41" s="46"/>
      <c r="D41" s="25">
        <v>23808337</v>
      </c>
      <c r="E41" s="25">
        <v>23615216</v>
      </c>
    </row>
    <row r="42" spans="1:5" s="13" customFormat="1" ht="35.25" customHeight="1" x14ac:dyDescent="0.25">
      <c r="A42" s="10" t="s">
        <v>151</v>
      </c>
      <c r="B42" s="51" t="s">
        <v>38</v>
      </c>
      <c r="C42" s="52"/>
      <c r="D42" s="25">
        <v>0</v>
      </c>
      <c r="E42" s="25">
        <v>12099150</v>
      </c>
    </row>
    <row r="43" spans="1:5" s="13" customFormat="1" ht="50.25" customHeight="1" x14ac:dyDescent="0.25">
      <c r="A43" s="10" t="s">
        <v>136</v>
      </c>
      <c r="B43" s="51" t="s">
        <v>137</v>
      </c>
      <c r="C43" s="52"/>
      <c r="D43" s="25">
        <v>0</v>
      </c>
      <c r="E43" s="25">
        <v>70203654.359999999</v>
      </c>
    </row>
    <row r="44" spans="1:5" s="13" customFormat="1" ht="8.25" hidden="1" customHeight="1" x14ac:dyDescent="0.25">
      <c r="A44" s="20" t="s">
        <v>127</v>
      </c>
      <c r="B44" s="48" t="s">
        <v>113</v>
      </c>
      <c r="C44" s="48"/>
      <c r="D44" s="25"/>
      <c r="E44" s="25"/>
    </row>
    <row r="45" spans="1:5" s="13" customFormat="1" ht="14.25" hidden="1" customHeight="1" x14ac:dyDescent="0.25">
      <c r="A45" s="20" t="s">
        <v>122</v>
      </c>
      <c r="B45" s="51" t="s">
        <v>123</v>
      </c>
      <c r="C45" s="52"/>
      <c r="D45" s="25"/>
      <c r="E45" s="25"/>
    </row>
    <row r="46" spans="1:5" s="13" customFormat="1" ht="14.25" hidden="1" customHeight="1" x14ac:dyDescent="0.25">
      <c r="A46" s="20" t="s">
        <v>128</v>
      </c>
      <c r="B46" s="46" t="s">
        <v>114</v>
      </c>
      <c r="C46" s="47"/>
      <c r="D46" s="25"/>
      <c r="E46" s="25"/>
    </row>
    <row r="47" spans="1:5" s="13" customFormat="1" ht="18" hidden="1" customHeight="1" x14ac:dyDescent="0.25">
      <c r="A47" s="20" t="s">
        <v>129</v>
      </c>
      <c r="B47" s="31" t="s">
        <v>106</v>
      </c>
      <c r="C47" s="31"/>
      <c r="D47" s="25"/>
      <c r="E47" s="25"/>
    </row>
    <row r="48" spans="1:5" s="13" customFormat="1" ht="15" hidden="1" customHeight="1" x14ac:dyDescent="0.25">
      <c r="A48" s="20" t="s">
        <v>130</v>
      </c>
      <c r="B48" s="31" t="s">
        <v>116</v>
      </c>
      <c r="C48" s="31"/>
      <c r="D48" s="25"/>
      <c r="E48" s="25"/>
    </row>
    <row r="49" spans="1:7" s="13" customFormat="1" ht="50.25" customHeight="1" x14ac:dyDescent="0.25">
      <c r="A49" s="22" t="s">
        <v>120</v>
      </c>
      <c r="B49" s="49" t="s">
        <v>121</v>
      </c>
      <c r="C49" s="50"/>
      <c r="D49" s="25">
        <v>4221900</v>
      </c>
      <c r="E49" s="27">
        <v>4223200</v>
      </c>
    </row>
    <row r="50" spans="1:7" s="13" customFormat="1" ht="51" customHeight="1" x14ac:dyDescent="0.25">
      <c r="A50" s="10" t="s">
        <v>102</v>
      </c>
      <c r="B50" s="31" t="s">
        <v>103</v>
      </c>
      <c r="C50" s="31"/>
      <c r="D50" s="25">
        <v>0</v>
      </c>
      <c r="E50" s="25">
        <v>0</v>
      </c>
    </row>
    <row r="51" spans="1:7" s="13" customFormat="1" ht="36" customHeight="1" x14ac:dyDescent="0.25">
      <c r="A51" s="20" t="s">
        <v>131</v>
      </c>
      <c r="B51" s="31" t="s">
        <v>115</v>
      </c>
      <c r="C51" s="31"/>
      <c r="D51" s="25">
        <v>0</v>
      </c>
      <c r="E51" s="25">
        <v>0</v>
      </c>
    </row>
    <row r="52" spans="1:7" s="13" customFormat="1" ht="14.25" hidden="1" customHeight="1" x14ac:dyDescent="0.25">
      <c r="A52" s="20" t="s">
        <v>124</v>
      </c>
      <c r="B52" s="31" t="s">
        <v>125</v>
      </c>
      <c r="C52" s="31"/>
      <c r="D52" s="25"/>
      <c r="E52" s="25"/>
    </row>
    <row r="53" spans="1:7" s="13" customFormat="1" ht="27" customHeight="1" x14ac:dyDescent="0.25">
      <c r="A53" s="20" t="s">
        <v>140</v>
      </c>
      <c r="B53" s="31" t="s">
        <v>141</v>
      </c>
      <c r="C53" s="31"/>
      <c r="D53" s="25">
        <v>29800</v>
      </c>
      <c r="E53" s="25">
        <v>0</v>
      </c>
    </row>
    <row r="54" spans="1:7" s="13" customFormat="1" ht="36" customHeight="1" x14ac:dyDescent="0.25">
      <c r="A54" s="20" t="s">
        <v>132</v>
      </c>
      <c r="B54" s="31" t="s">
        <v>108</v>
      </c>
      <c r="C54" s="31"/>
      <c r="D54" s="25">
        <v>0</v>
      </c>
      <c r="E54" s="25">
        <v>0</v>
      </c>
    </row>
    <row r="55" spans="1:7" s="13" customFormat="1" ht="33" customHeight="1" x14ac:dyDescent="0.25">
      <c r="A55" s="20" t="s">
        <v>133</v>
      </c>
      <c r="B55" s="31" t="s">
        <v>38</v>
      </c>
      <c r="C55" s="31"/>
      <c r="D55" s="25">
        <v>371109640</v>
      </c>
      <c r="E55" s="25">
        <v>44409640</v>
      </c>
    </row>
    <row r="56" spans="1:7" s="13" customFormat="1" ht="24.75" customHeight="1" x14ac:dyDescent="0.25">
      <c r="A56" s="10" t="s">
        <v>81</v>
      </c>
      <c r="B56" s="45" t="s">
        <v>22</v>
      </c>
      <c r="C56" s="45"/>
      <c r="D56" s="25">
        <v>68551878.069999993</v>
      </c>
      <c r="E56" s="25">
        <v>86895962.200000003</v>
      </c>
    </row>
    <row r="57" spans="1:7" s="13" customFormat="1" ht="27" customHeight="1" x14ac:dyDescent="0.25">
      <c r="A57" s="12" t="s">
        <v>82</v>
      </c>
      <c r="B57" s="43" t="s">
        <v>110</v>
      </c>
      <c r="C57" s="43"/>
      <c r="D57" s="23">
        <f>SUM(D58:D73)</f>
        <v>699949700.94999993</v>
      </c>
      <c r="E57" s="23">
        <f>SUM(E58:E73)</f>
        <v>707277433.32000005</v>
      </c>
    </row>
    <row r="58" spans="1:7" s="14" customFormat="1" ht="37.5" customHeight="1" x14ac:dyDescent="0.25">
      <c r="A58" s="10" t="s">
        <v>83</v>
      </c>
      <c r="B58" s="31" t="s">
        <v>26</v>
      </c>
      <c r="C58" s="31"/>
      <c r="D58" s="28">
        <v>503326.13</v>
      </c>
      <c r="E58" s="28">
        <v>521972.07</v>
      </c>
    </row>
    <row r="59" spans="1:7" s="13" customFormat="1" ht="35.25" customHeight="1" x14ac:dyDescent="0.25">
      <c r="A59" s="10" t="s">
        <v>84</v>
      </c>
      <c r="B59" s="31" t="s">
        <v>27</v>
      </c>
      <c r="C59" s="31"/>
      <c r="D59" s="25">
        <v>50353625</v>
      </c>
      <c r="E59" s="25">
        <v>52337797</v>
      </c>
      <c r="G59" s="13" t="s">
        <v>100</v>
      </c>
    </row>
    <row r="60" spans="1:7" s="13" customFormat="1" ht="32.25" customHeight="1" x14ac:dyDescent="0.25">
      <c r="A60" s="10" t="s">
        <v>85</v>
      </c>
      <c r="B60" s="31" t="s">
        <v>143</v>
      </c>
      <c r="C60" s="31"/>
      <c r="D60" s="25">
        <v>586846106.91999996</v>
      </c>
      <c r="E60" s="25">
        <v>591333021.35000002</v>
      </c>
    </row>
    <row r="61" spans="1:7" s="6" customFormat="1" ht="37.5" customHeight="1" x14ac:dyDescent="0.25">
      <c r="A61" s="10" t="s">
        <v>86</v>
      </c>
      <c r="B61" s="31" t="s">
        <v>31</v>
      </c>
      <c r="C61" s="31"/>
      <c r="D61" s="25">
        <v>18772100</v>
      </c>
      <c r="E61" s="25">
        <v>19523000</v>
      </c>
    </row>
    <row r="62" spans="1:7" s="6" customFormat="1" ht="66" customHeight="1" x14ac:dyDescent="0.25">
      <c r="A62" s="10" t="s">
        <v>87</v>
      </c>
      <c r="B62" s="31" t="s">
        <v>39</v>
      </c>
      <c r="C62" s="31"/>
      <c r="D62" s="25">
        <v>5750700</v>
      </c>
      <c r="E62" s="25">
        <v>5750700</v>
      </c>
    </row>
    <row r="63" spans="1:7" s="6" customFormat="1" ht="48" customHeight="1" x14ac:dyDescent="0.25">
      <c r="A63" s="10" t="s">
        <v>88</v>
      </c>
      <c r="B63" s="31" t="s">
        <v>44</v>
      </c>
      <c r="C63" s="31"/>
      <c r="D63" s="25">
        <v>13537600</v>
      </c>
      <c r="E63" s="25">
        <v>13537600</v>
      </c>
    </row>
    <row r="64" spans="1:7" s="6" customFormat="1" ht="1.5" hidden="1" customHeight="1" x14ac:dyDescent="0.25">
      <c r="A64" s="10" t="s">
        <v>89</v>
      </c>
      <c r="B64" s="31" t="s">
        <v>45</v>
      </c>
      <c r="C64" s="31"/>
      <c r="D64" s="25"/>
      <c r="E64" s="25"/>
    </row>
    <row r="65" spans="1:5" s="6" customFormat="1" ht="34.5" customHeight="1" x14ac:dyDescent="0.25">
      <c r="A65" s="10" t="s">
        <v>46</v>
      </c>
      <c r="B65" s="31" t="s">
        <v>142</v>
      </c>
      <c r="C65" s="31"/>
      <c r="D65" s="25">
        <v>2851400</v>
      </c>
      <c r="E65" s="25">
        <v>2955500</v>
      </c>
    </row>
    <row r="66" spans="1:5" s="6" customFormat="1" ht="45.75" customHeight="1" x14ac:dyDescent="0.25">
      <c r="A66" s="10" t="s">
        <v>90</v>
      </c>
      <c r="B66" s="31" t="s">
        <v>146</v>
      </c>
      <c r="C66" s="31"/>
      <c r="D66" s="25">
        <v>18400</v>
      </c>
      <c r="E66" s="25">
        <v>1400</v>
      </c>
    </row>
    <row r="67" spans="1:5" s="6" customFormat="1" ht="49.5" hidden="1" customHeight="1" x14ac:dyDescent="0.25">
      <c r="A67" s="10" t="s">
        <v>91</v>
      </c>
      <c r="B67" s="45" t="s">
        <v>35</v>
      </c>
      <c r="C67" s="45"/>
      <c r="D67" s="25"/>
      <c r="E67" s="25"/>
    </row>
    <row r="68" spans="1:5" s="6" customFormat="1" ht="51.75" customHeight="1" x14ac:dyDescent="0.25">
      <c r="A68" s="10" t="s">
        <v>92</v>
      </c>
      <c r="B68" s="31" t="s">
        <v>40</v>
      </c>
      <c r="C68" s="31"/>
      <c r="D68" s="25"/>
      <c r="E68" s="25"/>
    </row>
    <row r="69" spans="1:5" s="6" customFormat="1" ht="30.75" customHeight="1" x14ac:dyDescent="0.25">
      <c r="A69" s="10" t="s">
        <v>93</v>
      </c>
      <c r="B69" s="31" t="s">
        <v>23</v>
      </c>
      <c r="C69" s="31"/>
      <c r="D69" s="25">
        <v>20694846.899999999</v>
      </c>
      <c r="E69" s="25">
        <v>20694846.899999999</v>
      </c>
    </row>
    <row r="70" spans="1:5" s="6" customFormat="1" ht="49.5" hidden="1" customHeight="1" x14ac:dyDescent="0.25">
      <c r="A70" s="10" t="s">
        <v>94</v>
      </c>
      <c r="B70" s="31" t="s">
        <v>25</v>
      </c>
      <c r="C70" s="31"/>
      <c r="D70" s="25"/>
      <c r="E70" s="25"/>
    </row>
    <row r="71" spans="1:5" s="6" customFormat="1" ht="0.75" hidden="1" customHeight="1" x14ac:dyDescent="0.25">
      <c r="A71" s="10" t="s">
        <v>95</v>
      </c>
      <c r="B71" s="31" t="s">
        <v>41</v>
      </c>
      <c r="C71" s="31"/>
      <c r="D71" s="25"/>
      <c r="E71" s="25"/>
    </row>
    <row r="72" spans="1:5" s="6" customFormat="1" ht="36" customHeight="1" x14ac:dyDescent="0.25">
      <c r="A72" s="10" t="s">
        <v>96</v>
      </c>
      <c r="B72" s="31" t="s">
        <v>24</v>
      </c>
      <c r="C72" s="31"/>
      <c r="D72" s="25">
        <v>511800</v>
      </c>
      <c r="E72" s="25">
        <v>511800</v>
      </c>
    </row>
    <row r="73" spans="1:5" s="6" customFormat="1" ht="24" customHeight="1" x14ac:dyDescent="0.25">
      <c r="A73" s="10" t="s">
        <v>97</v>
      </c>
      <c r="B73" s="31" t="s">
        <v>28</v>
      </c>
      <c r="C73" s="31"/>
      <c r="D73" s="25">
        <v>109796</v>
      </c>
      <c r="E73" s="25">
        <v>109796</v>
      </c>
    </row>
    <row r="74" spans="1:5" s="6" customFormat="1" ht="24" customHeight="1" x14ac:dyDescent="0.25">
      <c r="A74" s="4" t="s">
        <v>98</v>
      </c>
      <c r="B74" s="57" t="s">
        <v>13</v>
      </c>
      <c r="C74" s="57"/>
      <c r="D74" s="29">
        <f>SUM(D75:D78)</f>
        <v>12725500</v>
      </c>
      <c r="E74" s="29">
        <f>SUM(E75:E78)</f>
        <v>12725500</v>
      </c>
    </row>
    <row r="75" spans="1:5" s="6" customFormat="1" ht="45.75" customHeight="1" x14ac:dyDescent="0.25">
      <c r="A75" s="10" t="s">
        <v>99</v>
      </c>
      <c r="B75" s="31" t="s">
        <v>32</v>
      </c>
      <c r="C75" s="31"/>
      <c r="D75" s="25">
        <v>12615000</v>
      </c>
      <c r="E75" s="25">
        <v>12615000</v>
      </c>
    </row>
    <row r="76" spans="1:5" s="6" customFormat="1" ht="49.5" hidden="1" customHeight="1" x14ac:dyDescent="0.25">
      <c r="A76" s="10" t="s">
        <v>144</v>
      </c>
      <c r="B76" s="31" t="s">
        <v>145</v>
      </c>
      <c r="C76" s="31"/>
      <c r="D76" s="25"/>
      <c r="E76" s="25"/>
    </row>
    <row r="77" spans="1:5" s="6" customFormat="1" ht="45" hidden="1" customHeight="1" x14ac:dyDescent="0.25">
      <c r="A77" s="10" t="s">
        <v>138</v>
      </c>
      <c r="B77" s="31" t="s">
        <v>139</v>
      </c>
      <c r="C77" s="31"/>
      <c r="D77" s="25"/>
      <c r="E77" s="25"/>
    </row>
    <row r="78" spans="1:5" s="6" customFormat="1" ht="26.25" customHeight="1" x14ac:dyDescent="0.25">
      <c r="A78" s="10" t="s">
        <v>134</v>
      </c>
      <c r="B78" s="31" t="s">
        <v>135</v>
      </c>
      <c r="C78" s="31"/>
      <c r="D78" s="25">
        <v>110500</v>
      </c>
      <c r="E78" s="25">
        <v>110500</v>
      </c>
    </row>
    <row r="79" spans="1:5" s="3" customFormat="1" ht="24.75" customHeight="1" x14ac:dyDescent="0.25">
      <c r="A79" s="12" t="s">
        <v>42</v>
      </c>
      <c r="B79" s="44" t="s">
        <v>30</v>
      </c>
      <c r="C79" s="44"/>
      <c r="D79" s="23">
        <v>1680000</v>
      </c>
      <c r="E79" s="23">
        <v>1680000</v>
      </c>
    </row>
    <row r="80" spans="1:5" x14ac:dyDescent="0.25">
      <c r="A80" s="5"/>
      <c r="B80" s="56" t="s">
        <v>14</v>
      </c>
      <c r="C80" s="56"/>
      <c r="D80" s="30">
        <f>SUM(D8,D35)</f>
        <v>1941980500.02</v>
      </c>
      <c r="E80" s="30">
        <f>SUM(E8,E35)</f>
        <v>1773640688.8800001</v>
      </c>
    </row>
  </sheetData>
  <mergeCells count="78">
    <mergeCell ref="B76:C76"/>
    <mergeCell ref="C2:E2"/>
    <mergeCell ref="C3:E3"/>
    <mergeCell ref="C1:E1"/>
    <mergeCell ref="B80:C80"/>
    <mergeCell ref="B30:C30"/>
    <mergeCell ref="B79:C79"/>
    <mergeCell ref="B72:C72"/>
    <mergeCell ref="B73:C73"/>
    <mergeCell ref="B74:C74"/>
    <mergeCell ref="B78:C78"/>
    <mergeCell ref="B67:C67"/>
    <mergeCell ref="B68:C68"/>
    <mergeCell ref="B69:C69"/>
    <mergeCell ref="B70:C70"/>
    <mergeCell ref="B71:C71"/>
    <mergeCell ref="B62:C62"/>
    <mergeCell ref="B63:C63"/>
    <mergeCell ref="B64:C64"/>
    <mergeCell ref="B65:C65"/>
    <mergeCell ref="B66:C66"/>
    <mergeCell ref="B57:C57"/>
    <mergeCell ref="B58:C58"/>
    <mergeCell ref="B59:C59"/>
    <mergeCell ref="B60:C60"/>
    <mergeCell ref="B61:C61"/>
    <mergeCell ref="B37:C37"/>
    <mergeCell ref="B38:C38"/>
    <mergeCell ref="B39:C39"/>
    <mergeCell ref="B40:C40"/>
    <mergeCell ref="B56:C56"/>
    <mergeCell ref="B55:C55"/>
    <mergeCell ref="B46:C46"/>
    <mergeCell ref="B44:C44"/>
    <mergeCell ref="B41:C41"/>
    <mergeCell ref="B49:C49"/>
    <mergeCell ref="B45:C45"/>
    <mergeCell ref="B52:C52"/>
    <mergeCell ref="B43:C43"/>
    <mergeCell ref="B53:C53"/>
    <mergeCell ref="B42:C42"/>
    <mergeCell ref="B35:C35"/>
    <mergeCell ref="B36:C36"/>
    <mergeCell ref="B29:C29"/>
    <mergeCell ref="B31:C31"/>
    <mergeCell ref="B32:C32"/>
    <mergeCell ref="B33:C33"/>
    <mergeCell ref="B34:C34"/>
    <mergeCell ref="B24:C24"/>
    <mergeCell ref="B26:C26"/>
    <mergeCell ref="B27:C27"/>
    <mergeCell ref="B28:C28"/>
    <mergeCell ref="B21:C21"/>
    <mergeCell ref="B22:C22"/>
    <mergeCell ref="B25:C25"/>
    <mergeCell ref="B23:C23"/>
    <mergeCell ref="B20:C20"/>
    <mergeCell ref="B12:C12"/>
    <mergeCell ref="B13:C13"/>
    <mergeCell ref="B14:C14"/>
    <mergeCell ref="B15:C15"/>
    <mergeCell ref="B16:C16"/>
    <mergeCell ref="B77:C77"/>
    <mergeCell ref="B75:C75"/>
    <mergeCell ref="A4:E5"/>
    <mergeCell ref="B7:C7"/>
    <mergeCell ref="B8:C8"/>
    <mergeCell ref="B54:C54"/>
    <mergeCell ref="B48:C48"/>
    <mergeCell ref="B47:C47"/>
    <mergeCell ref="B50:C50"/>
    <mergeCell ref="B51:C51"/>
    <mergeCell ref="B9:C9"/>
    <mergeCell ref="B10:C10"/>
    <mergeCell ref="B11:C11"/>
    <mergeCell ref="B17:C17"/>
    <mergeCell ref="B18:C18"/>
    <mergeCell ref="B19:C19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57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nachfin</cp:lastModifiedBy>
  <cp:lastPrinted>2020-12-04T05:45:52Z</cp:lastPrinted>
  <dcterms:created xsi:type="dcterms:W3CDTF">1998-06-04T11:46:36Z</dcterms:created>
  <dcterms:modified xsi:type="dcterms:W3CDTF">2024-11-12T06:11:11Z</dcterms:modified>
</cp:coreProperties>
</file>